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37" activeTab="1"/>
  </bookViews>
  <sheets>
    <sheet name="Krycí list" sheetId="1" r:id="rId1"/>
    <sheet name="VV" sheetId="2" r:id="rId2"/>
  </sheets>
  <definedNames>
    <definedName name="cisloobjektu">'Krycí list'!$A$5</definedName>
    <definedName name="cislostavby">'Krycí list'!$A$7</definedName>
    <definedName name="Datum">'Krycí list'!#REF!</definedName>
    <definedName name="Dil">#REF!</definedName>
    <definedName name="Dodavka">#REF!</definedName>
    <definedName name="Dodavka0">"$položky.$#ref!$#REF!"</definedName>
    <definedName name="HSV">#REF!</definedName>
    <definedName name="HSV0">"$položky.$#ref!$#REF!"</definedName>
    <definedName name="HZS">#REF!</definedName>
    <definedName name="HZS0">"$položky.$#ref!$#REF!"</definedName>
    <definedName name="JKSO">'Krycí list'!$G$2</definedName>
    <definedName name="MJ">'Krycí list'!$G$5</definedName>
    <definedName name="Mont">#REF!</definedName>
    <definedName name="Montaz0">"$položky.$#ref!$#REF!"</definedName>
    <definedName name="NazevDilu">#REF!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list'!$A$1:$G$12</definedName>
    <definedName name="_xlnm.Print_Area" localSheetId="1">'VV'!$A$1:$G$38</definedName>
    <definedName name="PocetMJ">'Krycí list'!$G$6</definedName>
    <definedName name="Poznamka">'Krycí list'!#REF!</definedName>
    <definedName name="Projektant">'Krycí list'!$C$8</definedName>
    <definedName name="PSV">#REF!</definedName>
    <definedName name="PSV0">"$položky.$#ref!$#REF!"</definedName>
    <definedName name="SazbaDPH1">'Krycí list'!#REF!</definedName>
    <definedName name="SazbaDPH2">'Krycí list'!#REF!</definedName>
    <definedName name="SloupecCC" localSheetId="1">'VV'!$G$4</definedName>
    <definedName name="SloupecCC">#REF!</definedName>
    <definedName name="SloupecCisloPol" localSheetId="1">'VV'!$B$4</definedName>
    <definedName name="SloupecCisloPol">#REF!</definedName>
    <definedName name="SloupecJC" localSheetId="1">'VV'!$F$4</definedName>
    <definedName name="SloupecJC">#REF!</definedName>
    <definedName name="SloupecMJ" localSheetId="1">'VV'!$D$4</definedName>
    <definedName name="SloupecMJ">#REF!</definedName>
    <definedName name="SloupecMnozstvi" localSheetId="1">'VV'!$E$4</definedName>
    <definedName name="SloupecMnozstvi">#REF!</definedName>
    <definedName name="SloupecNazPol" localSheetId="1">'VV'!$C$4</definedName>
    <definedName name="SloupecNazPol">#REF!</definedName>
    <definedName name="SloupecPC" localSheetId="1">'VV'!$A$4</definedName>
    <definedName name="SloupecPC">#REF!</definedName>
    <definedName name="solver_lin" localSheetId="1">0</definedName>
    <definedName name="solver_num" localSheetId="1">0</definedName>
    <definedName name="solver_opt" localSheetId="1">"$položky.$#ref!$#REF!"</definedName>
    <definedName name="solver_typ" localSheetId="1">1</definedName>
    <definedName name="solver_val" localSheetId="1">0</definedName>
    <definedName name="Typ">"$položky.$#ref!$#REF!"</definedName>
    <definedName name="VRN">#REF!</definedName>
    <definedName name="VRNKc">"$rekapitulace.$#ref!$#REF!"</definedName>
    <definedName name="VRNnazev">"$rekapitulace.$#ref!$#REF!"</definedName>
    <definedName name="VRNproc">"$rekapitulace.$#ref!$#REF!"</definedName>
    <definedName name="VRNzakl">"$rekapitulace.$#ref!$#REF!"</definedName>
    <definedName name="Zakazka">'Krycí list'!$G$11</definedName>
    <definedName name="Zaklad22">'Krycí list'!#REF!</definedName>
    <definedName name="Zaklad5">'Krycí list'!#REF!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<sst xmlns="http://schemas.openxmlformats.org/spreadsheetml/2006/main" count="139" uniqueCount="101">
  <si>
    <t>POLOŽKOVÝ ROZPOČET</t>
  </si>
  <si>
    <t>Rozpočet</t>
  </si>
  <si>
    <t>JKSO</t>
  </si>
  <si>
    <t>Objekt</t>
  </si>
  <si>
    <t>Název objektu</t>
  </si>
  <si>
    <t>SKP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</si>
  <si>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</si>
  <si>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</si>
  <si>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</si>
  <si>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</si>
  <si>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</si>
  <si>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</si>
  <si>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</si>
  <si>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</si>
  <si>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</si>
  <si>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</si>
  <si>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>Zakázkové číslo</t>
  </si>
  <si>
    <t>Rozpočtoval</t>
  </si>
  <si>
    <t>Počet listů</t>
  </si>
  <si>
    <t xml:space="preserve"> </t>
  </si>
  <si>
    <t>Stavba :</t>
  </si>
  <si>
    <t>Objekt :</t>
  </si>
  <si>
    <t>Položkový rozpočet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</si>
  <si>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</si>
  <si>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</si>
  <si>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</si>
  <si>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</si>
  <si>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</si>
  <si>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</si>
  <si>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</si>
  <si>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</si>
  <si>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Zemní práce</t>
  </si>
  <si>
    <t>m3</t>
  </si>
  <si>
    <t>m2</t>
  </si>
  <si>
    <t>Celkem za</t>
  </si>
  <si>
    <t>Komunikace</t>
  </si>
  <si>
    <t>t</t>
  </si>
  <si>
    <t>99</t>
  </si>
  <si>
    <t>Staveništní přesun hmot</t>
  </si>
  <si>
    <t>998224111R00</t>
  </si>
  <si>
    <t>Přesun hmot</t>
  </si>
  <si>
    <t>767</t>
  </si>
  <si>
    <t>Konstrukce zámečnické</t>
  </si>
  <si>
    <t>767995103R00</t>
  </si>
  <si>
    <t>Výroba a montáž kov. atypických konstr. do 20 kg vč.materiálu, pozink, specifikace dle PD</t>
  </si>
  <si>
    <t>kg</t>
  </si>
  <si>
    <t>Multifunkční plocha Čakovice</t>
  </si>
  <si>
    <t>Odstranění travin z celkové plochy do 1ha</t>
  </si>
  <si>
    <t>ha</t>
  </si>
  <si>
    <t>111101102</t>
  </si>
  <si>
    <t>114203201</t>
  </si>
  <si>
    <t>Očištění lomového kamene nebo betonových tvárnic od hlíny nebo písku</t>
  </si>
  <si>
    <t>175101201</t>
  </si>
  <si>
    <t>Obsypání objektu nad přilehlým původním terénem sypaninou bez prohození, uloženou do 3 m</t>
  </si>
  <si>
    <t>184701112</t>
  </si>
  <si>
    <t>kus</t>
  </si>
  <si>
    <t>221</t>
  </si>
  <si>
    <t>001</t>
  </si>
  <si>
    <t>231</t>
  </si>
  <si>
    <t>Plochy a úprava území</t>
  </si>
  <si>
    <t>451577877</t>
  </si>
  <si>
    <t>Podklad nebo lože pod dlažbu vodorovný nebo do sklonu 1:5 ze štěrkopísku tl do 100 mm</t>
  </si>
  <si>
    <t>564831111</t>
  </si>
  <si>
    <t>Podklad ze štěrkodrtě ŠD po zhutnění tl 100 mm</t>
  </si>
  <si>
    <t>596211112</t>
  </si>
  <si>
    <t>Kladení zámkové dlažby komunikací pro pěší tl 60 mm skupiny A pl do 300 m2</t>
  </si>
  <si>
    <t>919111111</t>
  </si>
  <si>
    <t>Řezání dilatačních spár š 4 mm hl do 60 mm příčných nebo podélných v čerstvém CB krytu</t>
  </si>
  <si>
    <t>m</t>
  </si>
  <si>
    <t>919111211</t>
  </si>
  <si>
    <t>Řezání spár pro vytvoření komůrky š 10 mm hl 15 mm pro těsnící zálivku v CB krytu</t>
  </si>
  <si>
    <t>919121211</t>
  </si>
  <si>
    <t>Těsnění spár zálivkou za studena pro komůrky š 10 mm hl 15 mm bez těsnicího profilu</t>
  </si>
  <si>
    <t>Výsadba živého plotu s balem v rovině a svahu do 1:5 + keř</t>
  </si>
  <si>
    <t>936001002</t>
  </si>
  <si>
    <t>Montáž prvků městské a zahradní architektury hmotnosti do 1,5 t</t>
  </si>
  <si>
    <t>273313811</t>
  </si>
  <si>
    <t>Základové desky z betonu tř. C 25/30+doprava</t>
  </si>
  <si>
    <t>633111112</t>
  </si>
  <si>
    <t>Povrchová úprava průmyslových podlah vsypovou směsí tl.3mm s přísadou křemíku lehký provoz + strojně hlazené</t>
  </si>
  <si>
    <t>273361821</t>
  </si>
  <si>
    <t>Výztuž základových desek betonářskou ocelí 10 505®</t>
  </si>
  <si>
    <t>273362021</t>
  </si>
  <si>
    <t>Výztuž základových desek svařovanými sítěmi Kari</t>
  </si>
  <si>
    <t>273352111</t>
  </si>
  <si>
    <t>Zhotovení skate prefa překážek dle PD</t>
  </si>
  <si>
    <t xml:space="preserve"> - </t>
  </si>
  <si>
    <t>767995103R01</t>
  </si>
  <si>
    <t>Zhotovení mobiliáře dle PD + odpad. Koš + basket. Koš</t>
  </si>
  <si>
    <t>936001002R00</t>
  </si>
  <si>
    <t>Montáž prefa překážek</t>
  </si>
  <si>
    <t xml:space="preserve"> bez DPH</t>
  </si>
  <si>
    <t>Bednění ztracené stěn základových desek - ocel pásovina</t>
  </si>
  <si>
    <t>871219113</t>
  </si>
  <si>
    <t>Kladení drenážního potrubí z flexibilního PVC, průměru do 65mm s obsybem ze štěrkopísku</t>
  </si>
  <si>
    <t>919726121</t>
  </si>
  <si>
    <t>Geotextílie netkaná pro ochranu, separaci nebo filtraci, měrná hmotnost přes 200 do 300 g/m2</t>
  </si>
  <si>
    <t>286112200</t>
  </si>
  <si>
    <t>Trubka drenážní flexibilní PipeLife D 50mm</t>
  </si>
  <si>
    <t>SO 01 Multifunkční plocha,SO 02 Mobiliář,Sad. úpravy</t>
  </si>
  <si>
    <t xml:space="preserve">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</si>
</sst>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dd\.mm\.yy"/>
    <numFmt numFmtId="166" formatCode="0.0"/>
    <numFmt numFmtId="167" formatCode="#,##0&quot; Kč&quot;"/>
  </numFmts>
  <fonts count="61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 CE1"/>
      <family val="0"/>
    </font>
    <font>
      <sz val="10"/>
      <color indexed="9"/>
      <name val="Arial CE1"/>
      <family val="0"/>
    </font>
    <font>
      <sz val="10"/>
      <color indexed="9"/>
      <name val="Arial CE"/>
      <family val="2"/>
    </font>
    <font>
      <i/>
      <sz val="8"/>
      <color indexed="8"/>
      <name val="Arial CE1"/>
      <family val="0"/>
    </font>
    <font>
      <i/>
      <sz val="9"/>
      <color indexed="8"/>
      <name val="Arial CE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Arial CE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2" fillId="0" borderId="7" applyNumberFormat="0" applyFill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6" fillId="0" borderId="10" xfId="0" applyFont="1" applyBorder="1" applyAlignment="1">
      <alignment/>
    </xf>
    <xf numFmtId="49" fontId="7" fillId="0" borderId="14" xfId="0" applyNumberFormat="1" applyFont="1" applyBorder="1" applyAlignment="1">
      <alignment horizontal="left"/>
    </xf>
    <xf numFmtId="49" fontId="6" fillId="33" borderId="10" xfId="0" applyNumberFormat="1" applyFont="1" applyFill="1" applyBorder="1" applyAlignment="1">
      <alignment/>
    </xf>
    <xf numFmtId="49" fontId="9" fillId="33" borderId="11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49" fontId="9" fillId="33" borderId="12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14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6" fillId="33" borderId="15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0" fillId="0" borderId="0" xfId="0" applyFont="1" applyAlignment="1">
      <alignment/>
    </xf>
    <xf numFmtId="0" fontId="3" fillId="0" borderId="0" xfId="49">
      <alignment/>
      <protection/>
    </xf>
    <xf numFmtId="0" fontId="3" fillId="0" borderId="0" xfId="49" applyAlignment="1">
      <alignment horizontal="right"/>
      <protection/>
    </xf>
    <xf numFmtId="0" fontId="11" fillId="0" borderId="0" xfId="49" applyFont="1">
      <alignment/>
      <protection/>
    </xf>
    <xf numFmtId="0" fontId="12" fillId="0" borderId="0" xfId="49" applyFont="1">
      <alignment/>
      <protection/>
    </xf>
    <xf numFmtId="3" fontId="3" fillId="0" borderId="0" xfId="49" applyNumberFormat="1">
      <alignment/>
      <protection/>
    </xf>
    <xf numFmtId="0" fontId="3" fillId="0" borderId="0" xfId="49" applyBorder="1">
      <alignment/>
      <protection/>
    </xf>
    <xf numFmtId="0" fontId="13" fillId="0" borderId="0" xfId="49" applyFont="1" applyAlignment="1">
      <alignment/>
      <protection/>
    </xf>
    <xf numFmtId="0" fontId="14" fillId="0" borderId="0" xfId="49" applyFont="1" applyBorder="1">
      <alignment/>
      <protection/>
    </xf>
    <xf numFmtId="3" fontId="14" fillId="0" borderId="0" xfId="49" applyNumberFormat="1" applyFont="1" applyBorder="1" applyAlignment="1">
      <alignment horizontal="right"/>
      <protection/>
    </xf>
    <xf numFmtId="4" fontId="14" fillId="0" borderId="0" xfId="49" applyNumberFormat="1" applyFont="1" applyBorder="1">
      <alignment/>
      <protection/>
    </xf>
    <xf numFmtId="0" fontId="13" fillId="0" borderId="0" xfId="49" applyFont="1" applyBorder="1" applyAlignment="1">
      <alignment/>
      <protection/>
    </xf>
    <xf numFmtId="0" fontId="3" fillId="0" borderId="0" xfId="49" applyBorder="1" applyAlignment="1">
      <alignment horizontal="right"/>
      <protection/>
    </xf>
    <xf numFmtId="0" fontId="16" fillId="0" borderId="0" xfId="49" applyFont="1">
      <alignment/>
      <protection/>
    </xf>
    <xf numFmtId="49" fontId="18" fillId="33" borderId="14" xfId="49" applyNumberFormat="1" applyFont="1" applyFill="1" applyBorder="1">
      <alignment/>
      <protection/>
    </xf>
    <xf numFmtId="0" fontId="18" fillId="33" borderId="11" xfId="49" applyFont="1" applyFill="1" applyBorder="1" applyAlignment="1">
      <alignment horizontal="center"/>
      <protection/>
    </xf>
    <xf numFmtId="0" fontId="18" fillId="33" borderId="14" xfId="49" applyFont="1" applyFill="1" applyBorder="1" applyAlignment="1">
      <alignment horizontal="center"/>
      <protection/>
    </xf>
    <xf numFmtId="0" fontId="17" fillId="0" borderId="18" xfId="49" applyFont="1" applyBorder="1" applyAlignment="1">
      <alignment horizontal="center"/>
      <protection/>
    </xf>
    <xf numFmtId="49" fontId="17" fillId="0" borderId="18" xfId="49" applyNumberFormat="1" applyFont="1" applyBorder="1" applyAlignment="1">
      <alignment horizontal="left"/>
      <protection/>
    </xf>
    <xf numFmtId="0" fontId="17" fillId="0" borderId="10" xfId="49" applyFont="1" applyBorder="1">
      <alignment/>
      <protection/>
    </xf>
    <xf numFmtId="0" fontId="16" fillId="0" borderId="12" xfId="49" applyFont="1" applyBorder="1" applyAlignment="1">
      <alignment horizontal="center"/>
      <protection/>
    </xf>
    <xf numFmtId="0" fontId="16" fillId="0" borderId="12" xfId="49" applyFont="1" applyBorder="1" applyAlignment="1">
      <alignment horizontal="right"/>
      <protection/>
    </xf>
    <xf numFmtId="0" fontId="16" fillId="0" borderId="11" xfId="49" applyFont="1" applyBorder="1">
      <alignment/>
      <protection/>
    </xf>
    <xf numFmtId="0" fontId="19" fillId="0" borderId="19" xfId="49" applyFont="1" applyBorder="1" applyAlignment="1">
      <alignment horizontal="center" vertical="top"/>
      <protection/>
    </xf>
    <xf numFmtId="49" fontId="19" fillId="0" borderId="19" xfId="49" applyNumberFormat="1" applyFont="1" applyBorder="1" applyAlignment="1">
      <alignment horizontal="left" vertical="top"/>
      <protection/>
    </xf>
    <xf numFmtId="0" fontId="19" fillId="0" borderId="19" xfId="49" applyFont="1" applyBorder="1" applyAlignment="1">
      <alignment vertical="top" wrapText="1"/>
      <protection/>
    </xf>
    <xf numFmtId="49" fontId="19" fillId="0" borderId="19" xfId="49" applyNumberFormat="1" applyFont="1" applyBorder="1" applyAlignment="1">
      <alignment horizontal="center" shrinkToFit="1"/>
      <protection/>
    </xf>
    <xf numFmtId="4" fontId="19" fillId="0" borderId="19" xfId="49" applyNumberFormat="1" applyFont="1" applyBorder="1" applyAlignment="1">
      <alignment horizontal="right"/>
      <protection/>
    </xf>
    <xf numFmtId="4" fontId="19" fillId="0" borderId="14" xfId="49" applyNumberFormat="1" applyFont="1" applyBorder="1" applyAlignment="1">
      <alignment horizontal="right"/>
      <protection/>
    </xf>
    <xf numFmtId="4" fontId="19" fillId="0" borderId="14" xfId="49" applyNumberFormat="1" applyFont="1" applyBorder="1">
      <alignment/>
      <protection/>
    </xf>
    <xf numFmtId="4" fontId="19" fillId="0" borderId="19" xfId="49" applyNumberFormat="1" applyFont="1" applyBorder="1">
      <alignment/>
      <protection/>
    </xf>
    <xf numFmtId="0" fontId="16" fillId="33" borderId="14" xfId="49" applyFont="1" applyFill="1" applyBorder="1" applyAlignment="1">
      <alignment horizontal="center"/>
      <protection/>
    </xf>
    <xf numFmtId="49" fontId="20" fillId="33" borderId="14" xfId="49" applyNumberFormat="1" applyFont="1" applyFill="1" applyBorder="1" applyAlignment="1">
      <alignment horizontal="left"/>
      <protection/>
    </xf>
    <xf numFmtId="0" fontId="20" fillId="33" borderId="10" xfId="49" applyFont="1" applyFill="1" applyBorder="1">
      <alignment/>
      <protection/>
    </xf>
    <xf numFmtId="0" fontId="16" fillId="33" borderId="12" xfId="49" applyFont="1" applyFill="1" applyBorder="1" applyAlignment="1">
      <alignment horizontal="center"/>
      <protection/>
    </xf>
    <xf numFmtId="4" fontId="16" fillId="33" borderId="12" xfId="49" applyNumberFormat="1" applyFont="1" applyFill="1" applyBorder="1" applyAlignment="1">
      <alignment horizontal="right"/>
      <protection/>
    </xf>
    <xf numFmtId="4" fontId="16" fillId="33" borderId="11" xfId="49" applyNumberFormat="1" applyFont="1" applyFill="1" applyBorder="1" applyAlignment="1">
      <alignment horizontal="right"/>
      <protection/>
    </xf>
    <xf numFmtId="4" fontId="17" fillId="33" borderId="14" xfId="49" applyNumberFormat="1" applyFont="1" applyFill="1" applyBorder="1">
      <alignment/>
      <protection/>
    </xf>
    <xf numFmtId="49" fontId="19" fillId="0" borderId="20" xfId="49" applyNumberFormat="1" applyFont="1" applyBorder="1" applyAlignment="1">
      <alignment horizontal="left" vertical="top"/>
      <protection/>
    </xf>
    <xf numFmtId="0" fontId="19" fillId="0" borderId="18" xfId="49" applyFont="1" applyBorder="1" applyAlignment="1">
      <alignment horizontal="center" vertical="top"/>
      <protection/>
    </xf>
    <xf numFmtId="0" fontId="19" fillId="0" borderId="21" xfId="49" applyFont="1" applyBorder="1" applyAlignment="1">
      <alignment vertical="top" wrapText="1"/>
      <protection/>
    </xf>
    <xf numFmtId="0" fontId="16" fillId="33" borderId="22" xfId="49" applyFont="1" applyFill="1" applyBorder="1" applyAlignment="1">
      <alignment horizontal="center"/>
      <protection/>
    </xf>
    <xf numFmtId="4" fontId="16" fillId="33" borderId="22" xfId="49" applyNumberFormat="1" applyFont="1" applyFill="1" applyBorder="1" applyAlignment="1">
      <alignment horizontal="right"/>
      <protection/>
    </xf>
    <xf numFmtId="4" fontId="16" fillId="33" borderId="17" xfId="49" applyNumberFormat="1" applyFont="1" applyFill="1" applyBorder="1" applyAlignment="1">
      <alignment horizontal="right"/>
      <protection/>
    </xf>
    <xf numFmtId="4" fontId="17" fillId="33" borderId="13" xfId="49" applyNumberFormat="1" applyFont="1" applyFill="1" applyBorder="1">
      <alignment/>
      <protection/>
    </xf>
    <xf numFmtId="0" fontId="20" fillId="33" borderId="23" xfId="49" applyFont="1" applyFill="1" applyBorder="1">
      <alignment/>
      <protection/>
    </xf>
    <xf numFmtId="49" fontId="19" fillId="0" borderId="24" xfId="49" applyNumberFormat="1" applyFont="1" applyBorder="1" applyAlignment="1">
      <alignment horizontal="center" shrinkToFit="1"/>
      <protection/>
    </xf>
    <xf numFmtId="0" fontId="60" fillId="0" borderId="0" xfId="49" applyFont="1" applyFill="1">
      <alignment/>
      <protection/>
    </xf>
    <xf numFmtId="4" fontId="19" fillId="0" borderId="25" xfId="49" applyNumberFormat="1" applyFont="1" applyBorder="1" applyAlignment="1">
      <alignment horizontal="right"/>
      <protection/>
    </xf>
    <xf numFmtId="4" fontId="19" fillId="0" borderId="24" xfId="49" applyNumberFormat="1" applyFont="1" applyBorder="1" applyAlignment="1">
      <alignment horizontal="center"/>
      <protection/>
    </xf>
    <xf numFmtId="0" fontId="3" fillId="0" borderId="24" xfId="49" applyBorder="1">
      <alignment/>
      <protection/>
    </xf>
    <xf numFmtId="4" fontId="19" fillId="0" borderId="20" xfId="49" applyNumberFormat="1" applyFont="1" applyBorder="1">
      <alignment/>
      <protection/>
    </xf>
    <xf numFmtId="4" fontId="19" fillId="0" borderId="24" xfId="49" applyNumberFormat="1" applyFont="1" applyBorder="1" applyAlignment="1">
      <alignment horizontal="right"/>
      <protection/>
    </xf>
    <xf numFmtId="4" fontId="17" fillId="33" borderId="11" xfId="49" applyNumberFormat="1" applyFont="1" applyFill="1" applyBorder="1" applyAlignment="1">
      <alignment horizontal="right"/>
      <protection/>
    </xf>
    <xf numFmtId="0" fontId="3" fillId="0" borderId="0" xfId="49" applyFont="1">
      <alignment/>
      <protection/>
    </xf>
    <xf numFmtId="49" fontId="17" fillId="0" borderId="0" xfId="49" applyNumberFormat="1" applyFont="1" applyBorder="1">
      <alignment/>
      <protection/>
    </xf>
    <xf numFmtId="0" fontId="16" fillId="0" borderId="0" xfId="49" applyFont="1" applyBorder="1">
      <alignment/>
      <protection/>
    </xf>
    <xf numFmtId="49" fontId="16" fillId="0" borderId="0" xfId="49" applyNumberFormat="1" applyFont="1" applyBorder="1" applyAlignment="1">
      <alignment horizontal="left"/>
      <protection/>
    </xf>
    <xf numFmtId="0" fontId="18" fillId="0" borderId="0" xfId="49" applyFont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5" fillId="0" borderId="22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15" fillId="0" borderId="0" xfId="49" applyFont="1" applyFill="1" applyBorder="1" applyAlignment="1">
      <alignment horizontal="center"/>
      <protection/>
    </xf>
    <xf numFmtId="0" fontId="16" fillId="0" borderId="0" xfId="49" applyFont="1" applyFill="1" applyBorder="1" applyAlignment="1">
      <alignment horizontal="center"/>
      <protection/>
    </xf>
    <xf numFmtId="49" fontId="16" fillId="0" borderId="0" xfId="49" applyNumberFormat="1" applyFont="1" applyFill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POL.XLS" xfId="49"/>
    <cellStyle name="Poznámka" xfId="50"/>
    <cellStyle name="Percent" xfId="51"/>
    <cellStyle name="Propojená buňka" xfId="52"/>
    <cellStyle name="Result" xfId="53"/>
    <cellStyle name="Result2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zoomScalePageLayoutView="0" workbookViewId="0" topLeftCell="A1">
      <selection activeCell="B17" sqref="B17:G17"/>
    </sheetView>
  </sheetViews>
  <sheetFormatPr defaultColWidth="8.3984375" defaultRowHeight="14.25"/>
  <cols>
    <col min="1" max="1" width="1.8984375" style="0" customWidth="1"/>
    <col min="2" max="2" width="13.8984375" style="0" customWidth="1"/>
    <col min="3" max="3" width="14.59765625" style="0" customWidth="1"/>
    <col min="4" max="4" width="13.5" style="0" customWidth="1"/>
    <col min="5" max="5" width="15.69921875" style="0" customWidth="1"/>
    <col min="6" max="6" width="15.3984375" style="0" customWidth="1"/>
    <col min="7" max="7" width="14.09765625" style="0" customWidth="1"/>
  </cols>
  <sheetData>
    <row r="1" spans="1:7" ht="24.75" customHeight="1">
      <c r="A1" s="97" t="s">
        <v>0</v>
      </c>
      <c r="B1" s="97"/>
      <c r="C1" s="97"/>
      <c r="D1" s="97"/>
      <c r="E1" s="97"/>
      <c r="F1" s="97"/>
      <c r="G1" s="97"/>
    </row>
    <row r="2" spans="1:7" ht="12.75" customHeight="1">
      <c r="A2" s="1" t="s">
        <v>1</v>
      </c>
      <c r="B2" s="2"/>
      <c r="C2" s="3"/>
      <c r="D2" s="3" t="e">
        <f>#REF!</f>
        <v>#REF!</v>
      </c>
      <c r="E2" s="4"/>
      <c r="F2" s="5" t="s">
        <v>2</v>
      </c>
      <c r="G2" s="6"/>
    </row>
    <row r="3" spans="1:7" ht="3" customHeight="1" hidden="1">
      <c r="A3" s="7"/>
      <c r="B3" s="8"/>
      <c r="C3" s="9"/>
      <c r="D3" s="9"/>
      <c r="E3" s="10"/>
      <c r="F3" s="11"/>
      <c r="G3" s="12"/>
    </row>
    <row r="4" spans="1:7" ht="12" customHeight="1">
      <c r="A4" s="13" t="s">
        <v>3</v>
      </c>
      <c r="B4" s="8"/>
      <c r="C4" s="9" t="s">
        <v>4</v>
      </c>
      <c r="D4" s="9"/>
      <c r="E4" s="10"/>
      <c r="F4" s="11" t="s">
        <v>5</v>
      </c>
      <c r="G4" s="14"/>
    </row>
    <row r="5" spans="1:7" ht="12.75" customHeight="1">
      <c r="A5" s="15"/>
      <c r="B5" s="16"/>
      <c r="C5" s="17" t="s">
        <v>99</v>
      </c>
      <c r="D5" s="18"/>
      <c r="E5" s="16"/>
      <c r="F5" s="11" t="s">
        <v>6</v>
      </c>
      <c r="G5" s="12"/>
    </row>
    <row r="6" spans="1:15" ht="12.75" customHeight="1">
      <c r="A6" s="13" t="s">
        <v>7</v>
      </c>
      <c r="B6" s="8"/>
      <c r="C6" s="9" t="s">
        <v>8</v>
      </c>
      <c r="D6" s="9"/>
      <c r="E6" s="10"/>
      <c r="F6" s="19" t="s">
        <v>9</v>
      </c>
      <c r="G6" s="20">
        <v>0</v>
      </c>
      <c r="O6" s="21"/>
    </row>
    <row r="7" spans="1:7" ht="12.75" customHeight="1">
      <c r="A7" s="22"/>
      <c r="B7" s="23"/>
      <c r="C7" s="24" t="s">
        <v>46</v>
      </c>
      <c r="D7" s="25"/>
      <c r="E7" s="25"/>
      <c r="F7" s="14" t="s">
        <v>10</v>
      </c>
      <c r="G7" s="20">
        <f>IF(PocetMJ=0,0,ROUND((#REF!+#REF!)/PocetMJ,1))</f>
        <v>0</v>
      </c>
    </row>
    <row r="8" spans="1:8" ht="13.5">
      <c r="A8" s="11" t="s">
        <v>11</v>
      </c>
      <c r="B8" s="11"/>
      <c r="C8" s="98"/>
      <c r="D8" s="98"/>
      <c r="E8" s="98"/>
      <c r="F8" s="11" t="s">
        <v>12</v>
      </c>
      <c r="G8" s="26"/>
      <c r="H8" s="27"/>
    </row>
    <row r="9" spans="1:8" ht="13.5">
      <c r="A9" s="11" t="s">
        <v>13</v>
      </c>
      <c r="B9" s="11"/>
      <c r="C9" s="99">
        <f>Projektant</f>
        <v>0</v>
      </c>
      <c r="D9" s="99"/>
      <c r="E9" s="99"/>
      <c r="F9" s="11"/>
      <c r="G9" s="26"/>
      <c r="H9" s="27"/>
    </row>
    <row r="10" spans="1:8" ht="13.5">
      <c r="A10" s="11" t="s">
        <v>14</v>
      </c>
      <c r="B10" s="11"/>
      <c r="C10" s="100"/>
      <c r="D10" s="100"/>
      <c r="E10" s="100"/>
      <c r="F10" s="28"/>
      <c r="G10" s="29"/>
      <c r="H10" s="30"/>
    </row>
    <row r="11" spans="1:57" ht="13.5" customHeight="1">
      <c r="A11" s="11" t="s">
        <v>15</v>
      </c>
      <c r="B11" s="11"/>
      <c r="C11" s="100"/>
      <c r="D11" s="100"/>
      <c r="E11" s="100"/>
      <c r="F11" s="31" t="s">
        <v>16</v>
      </c>
      <c r="G11" s="32"/>
      <c r="H11" s="27"/>
      <c r="BA11" s="33"/>
      <c r="BB11" s="33"/>
      <c r="BC11" s="33"/>
      <c r="BD11" s="33"/>
      <c r="BE11" s="33"/>
    </row>
    <row r="12" spans="1:8" ht="12.75" customHeight="1">
      <c r="A12" s="34" t="s">
        <v>17</v>
      </c>
      <c r="B12" s="8"/>
      <c r="C12" s="100"/>
      <c r="D12" s="100"/>
      <c r="E12" s="100"/>
      <c r="F12" s="35" t="s">
        <v>18</v>
      </c>
      <c r="G12" s="36"/>
      <c r="H12" s="27"/>
    </row>
    <row r="13" spans="2:8" ht="28.5" customHeight="1">
      <c r="B13" s="96"/>
      <c r="C13" s="96"/>
      <c r="D13" s="96"/>
      <c r="E13" s="96"/>
      <c r="F13" s="96"/>
      <c r="G13" s="96"/>
      <c r="H13" s="27"/>
    </row>
    <row r="14" spans="2:7" ht="17.25" customHeight="1">
      <c r="B14" s="96"/>
      <c r="C14" s="96"/>
      <c r="D14" s="96"/>
      <c r="E14" s="96"/>
      <c r="F14" s="96"/>
      <c r="G14" s="96"/>
    </row>
    <row r="15" spans="2:7" ht="15.75" customHeight="1">
      <c r="B15" s="96"/>
      <c r="C15" s="96"/>
      <c r="D15" s="96"/>
      <c r="E15" s="96"/>
      <c r="F15" s="96"/>
      <c r="G15" s="96"/>
    </row>
    <row r="16" spans="2:7" ht="15.75" customHeight="1">
      <c r="B16" s="96"/>
      <c r="C16" s="96"/>
      <c r="D16" s="96"/>
      <c r="E16" s="96"/>
      <c r="F16" s="96"/>
      <c r="G16" s="96"/>
    </row>
    <row r="17" spans="2:7" ht="15.75" customHeight="1">
      <c r="B17" s="96"/>
      <c r="C17" s="96"/>
      <c r="D17" s="96"/>
      <c r="E17" s="96"/>
      <c r="F17" s="96"/>
      <c r="G17" s="96"/>
    </row>
    <row r="18" spans="2:7" ht="15.75" customHeight="1">
      <c r="B18" s="96"/>
      <c r="C18" s="96"/>
      <c r="D18" s="96"/>
      <c r="E18" s="96"/>
      <c r="F18" s="96"/>
      <c r="G18" s="96"/>
    </row>
    <row r="19" ht="15.75" customHeight="1"/>
    <row r="20" ht="15.75" customHeight="1"/>
    <row r="21" ht="15.75" customHeight="1"/>
    <row r="22" ht="15.75" customHeight="1"/>
    <row r="23" ht="15.75" customHeight="1"/>
    <row r="26" ht="37.5" customHeight="1"/>
    <row r="29" ht="69" customHeight="1"/>
    <row r="34" spans="1:7" s="37" customFormat="1" ht="19.5" customHeight="1">
      <c r="A34"/>
      <c r="B34"/>
      <c r="C34"/>
      <c r="D34"/>
      <c r="E34"/>
      <c r="F34"/>
      <c r="G34"/>
    </row>
    <row r="36" ht="13.5">
      <c r="H36" t="s">
        <v>19</v>
      </c>
    </row>
    <row r="37" ht="14.25" customHeight="1">
      <c r="H37" t="s">
        <v>19</v>
      </c>
    </row>
    <row r="38" ht="12.75" customHeight="1">
      <c r="H38" t="s">
        <v>19</v>
      </c>
    </row>
    <row r="39" ht="13.5">
      <c r="H39" t="s">
        <v>19</v>
      </c>
    </row>
    <row r="40" ht="13.5">
      <c r="H40" t="s">
        <v>19</v>
      </c>
    </row>
    <row r="41" ht="13.5">
      <c r="H41" t="s">
        <v>19</v>
      </c>
    </row>
    <row r="42" ht="13.5">
      <c r="H42" t="s">
        <v>19</v>
      </c>
    </row>
    <row r="43" ht="13.5">
      <c r="H43" t="s">
        <v>19</v>
      </c>
    </row>
    <row r="44" ht="13.5">
      <c r="H44" t="s">
        <v>19</v>
      </c>
    </row>
    <row r="45" ht="0.75" customHeight="1">
      <c r="H45" t="s">
        <v>19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 selectLockedCells="1" selectUnlockedCells="1"/>
  <mergeCells count="12">
    <mergeCell ref="A1:G1"/>
    <mergeCell ref="C8:E8"/>
    <mergeCell ref="C9:E9"/>
    <mergeCell ref="C10:E10"/>
    <mergeCell ref="C11:E11"/>
    <mergeCell ref="C12:E12"/>
    <mergeCell ref="B18:G18"/>
    <mergeCell ref="B13:G13"/>
    <mergeCell ref="B14:G14"/>
    <mergeCell ref="B15:G15"/>
    <mergeCell ref="B16:G16"/>
    <mergeCell ref="B17:G17"/>
  </mergeCells>
  <printOptions/>
  <pageMargins left="0.5902777777777778" right="0.39375" top="0.8861111111111111" bottom="1.140972222222222" header="0.5118055555555555" footer="0.5118055555555555"/>
  <pageSetup horizontalDpi="300" verticalDpi="300" orientation="portrait" pageOrder="overThenDown" paperSize="9" r:id="rId1"/>
  <headerFooter alignWithMargins="0">
    <oddFooter>&amp;L&amp;9Zpracováno programem &amp;"-,Běžné"BUILDpower,  © RTS, a.s.&amp;R&amp;"Arial1,Běžné"&amp;10Strana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110"/>
  <sheetViews>
    <sheetView tabSelected="1" zoomScale="85" zoomScaleNormal="85" zoomScalePageLayoutView="0" workbookViewId="0" topLeftCell="A4">
      <selection activeCell="L15" sqref="L15"/>
    </sheetView>
  </sheetViews>
  <sheetFormatPr defaultColWidth="8.5" defaultRowHeight="14.25"/>
  <cols>
    <col min="1" max="1" width="2.69921875" style="38" customWidth="1"/>
    <col min="2" max="2" width="9.5" style="38" customWidth="1"/>
    <col min="3" max="3" width="33.69921875" style="38" customWidth="1"/>
    <col min="4" max="4" width="3.296875" style="38" customWidth="1"/>
    <col min="5" max="5" width="6.19921875" style="39" customWidth="1"/>
    <col min="6" max="6" width="6.8984375" style="38" customWidth="1"/>
    <col min="7" max="7" width="12.59765625" style="38" customWidth="1"/>
    <col min="8" max="11" width="8.5" style="38" customWidth="1"/>
    <col min="12" max="12" width="69.69921875" style="38" customWidth="1"/>
    <col min="13" max="13" width="41.8984375" style="38" customWidth="1"/>
    <col min="14" max="16384" width="8.5" style="38" customWidth="1"/>
  </cols>
  <sheetData>
    <row r="1" spans="1:7" ht="15">
      <c r="A1" s="101" t="s">
        <v>22</v>
      </c>
      <c r="B1" s="101"/>
      <c r="C1" s="101"/>
      <c r="D1" s="101"/>
      <c r="E1" s="101"/>
      <c r="F1" s="101"/>
      <c r="G1" s="101"/>
    </row>
    <row r="2" spans="1:7" ht="12.75">
      <c r="A2" s="102" t="s">
        <v>20</v>
      </c>
      <c r="B2" s="102"/>
      <c r="C2" s="92" t="str">
        <f>CONCATENATE(cislostavby," ",nazevstavby)</f>
        <v> Multifunkční plocha Čakovice</v>
      </c>
      <c r="D2" s="93"/>
      <c r="E2" s="95"/>
      <c r="F2" s="94"/>
      <c r="G2" s="93"/>
    </row>
    <row r="3" spans="1:7" ht="12.75">
      <c r="A3" s="103" t="s">
        <v>21</v>
      </c>
      <c r="B3" s="103"/>
      <c r="C3" s="92" t="str">
        <f>CONCATENATE(cisloobjektu," ",nazevobjektu)</f>
        <v> SO 01 Multifunkční plocha,SO 02 Mobiliář,Sad. úpravy</v>
      </c>
      <c r="D3" s="93"/>
      <c r="E3" s="95"/>
      <c r="F3" s="94"/>
      <c r="G3" s="93"/>
    </row>
    <row r="4" spans="1:7" ht="12.75">
      <c r="A4" s="51" t="s">
        <v>23</v>
      </c>
      <c r="B4" s="52" t="s">
        <v>24</v>
      </c>
      <c r="C4" s="52" t="s">
        <v>25</v>
      </c>
      <c r="D4" s="52" t="s">
        <v>26</v>
      </c>
      <c r="E4" s="52" t="s">
        <v>27</v>
      </c>
      <c r="F4" s="52" t="s">
        <v>28</v>
      </c>
      <c r="G4" s="53" t="s">
        <v>29</v>
      </c>
    </row>
    <row r="5" spans="1:15" ht="12.75">
      <c r="A5" s="54" t="s">
        <v>30</v>
      </c>
      <c r="B5" s="55" t="s">
        <v>57</v>
      </c>
      <c r="C5" s="56" t="s">
        <v>31</v>
      </c>
      <c r="D5" s="57"/>
      <c r="E5" s="58"/>
      <c r="F5" s="58"/>
      <c r="G5" s="59"/>
      <c r="O5" s="40">
        <v>1</v>
      </c>
    </row>
    <row r="6" spans="1:104" ht="12.75">
      <c r="A6" s="60">
        <v>1</v>
      </c>
      <c r="B6" s="61" t="s">
        <v>49</v>
      </c>
      <c r="C6" s="62" t="s">
        <v>47</v>
      </c>
      <c r="D6" s="63" t="s">
        <v>48</v>
      </c>
      <c r="E6" s="64">
        <v>0.18</v>
      </c>
      <c r="F6" s="65"/>
      <c r="G6" s="66"/>
      <c r="O6" s="40">
        <v>2</v>
      </c>
      <c r="AA6" s="38">
        <v>1</v>
      </c>
      <c r="AB6" s="38">
        <v>1</v>
      </c>
      <c r="AC6" s="38">
        <v>1</v>
      </c>
      <c r="AZ6" s="38">
        <v>1</v>
      </c>
      <c r="BA6" s="38">
        <f>IF(AZ6=1,G6,0)</f>
        <v>0</v>
      </c>
      <c r="BB6" s="38">
        <f>IF(AZ6=2,G6,0)</f>
        <v>0</v>
      </c>
      <c r="BC6" s="38">
        <f>IF(AZ6=3,G6,0)</f>
        <v>0</v>
      </c>
      <c r="BD6" s="38">
        <f>IF(AZ6=4,G6,0)</f>
        <v>0</v>
      </c>
      <c r="BE6" s="38">
        <f>IF(AZ6=5,G6,0)</f>
        <v>0</v>
      </c>
      <c r="CA6" s="41">
        <v>1</v>
      </c>
      <c r="CB6" s="41">
        <v>1</v>
      </c>
      <c r="CZ6" s="38">
        <v>0</v>
      </c>
    </row>
    <row r="7" spans="1:104" ht="20.25">
      <c r="A7" s="60">
        <v>2</v>
      </c>
      <c r="B7" s="61" t="s">
        <v>50</v>
      </c>
      <c r="C7" s="62" t="s">
        <v>51</v>
      </c>
      <c r="D7" s="63" t="s">
        <v>32</v>
      </c>
      <c r="E7" s="64">
        <v>80</v>
      </c>
      <c r="F7" s="65"/>
      <c r="G7" s="66"/>
      <c r="O7" s="40">
        <v>2</v>
      </c>
      <c r="AA7" s="38">
        <v>1</v>
      </c>
      <c r="AB7" s="38">
        <v>1</v>
      </c>
      <c r="AC7" s="38">
        <v>1</v>
      </c>
      <c r="AZ7" s="38">
        <v>1</v>
      </c>
      <c r="BA7" s="38">
        <f>IF(AZ7=1,G7,0)</f>
        <v>0</v>
      </c>
      <c r="BB7" s="38">
        <f>IF(AZ7=2,G7,0)</f>
        <v>0</v>
      </c>
      <c r="BC7" s="38">
        <f>IF(AZ7=3,G7,0)</f>
        <v>0</v>
      </c>
      <c r="BD7" s="38">
        <f>IF(AZ7=4,G7,0)</f>
        <v>0</v>
      </c>
      <c r="BE7" s="38">
        <f>IF(AZ7=5,G7,0)</f>
        <v>0</v>
      </c>
      <c r="CA7" s="41">
        <v>1</v>
      </c>
      <c r="CB7" s="41">
        <v>1</v>
      </c>
      <c r="CZ7" s="38">
        <v>0</v>
      </c>
    </row>
    <row r="8" spans="1:80" ht="20.25">
      <c r="A8" s="60">
        <v>3</v>
      </c>
      <c r="B8" s="61" t="s">
        <v>52</v>
      </c>
      <c r="C8" s="62" t="s">
        <v>53</v>
      </c>
      <c r="D8" s="63" t="s">
        <v>32</v>
      </c>
      <c r="E8" s="64">
        <v>70</v>
      </c>
      <c r="F8" s="65"/>
      <c r="G8" s="66"/>
      <c r="O8" s="40"/>
      <c r="CA8" s="41"/>
      <c r="CB8" s="41"/>
    </row>
    <row r="9" spans="1:57" ht="12.75">
      <c r="A9" s="68"/>
      <c r="B9" s="69" t="s">
        <v>34</v>
      </c>
      <c r="C9" s="70" t="str">
        <f>CONCATENATE(B5," ",C5)</f>
        <v>001 Zemní práce</v>
      </c>
      <c r="D9" s="71"/>
      <c r="E9" s="72"/>
      <c r="F9" s="73"/>
      <c r="G9" s="74"/>
      <c r="O9" s="40">
        <v>4</v>
      </c>
      <c r="BA9" s="42">
        <f>SUM(BA5:BA8)</f>
        <v>0</v>
      </c>
      <c r="BB9" s="42">
        <f>SUM(BB5:BB8)</f>
        <v>0</v>
      </c>
      <c r="BC9" s="42">
        <f>SUM(BC5:BC8)</f>
        <v>0</v>
      </c>
      <c r="BD9" s="42">
        <f>SUM(BD5:BD8)</f>
        <v>0</v>
      </c>
      <c r="BE9" s="42">
        <f>SUM(BE5:BE8)</f>
        <v>0</v>
      </c>
    </row>
    <row r="10" spans="1:15" ht="12.75">
      <c r="A10" s="54" t="s">
        <v>30</v>
      </c>
      <c r="B10" s="55" t="s">
        <v>56</v>
      </c>
      <c r="C10" s="56" t="s">
        <v>35</v>
      </c>
      <c r="D10" s="57"/>
      <c r="E10" s="58"/>
      <c r="F10" s="58"/>
      <c r="G10" s="59"/>
      <c r="O10" s="40">
        <v>1</v>
      </c>
    </row>
    <row r="11" spans="1:15" ht="20.25">
      <c r="A11" s="76">
        <v>4</v>
      </c>
      <c r="B11" s="75" t="s">
        <v>60</v>
      </c>
      <c r="C11" s="62" t="s">
        <v>61</v>
      </c>
      <c r="D11" s="63" t="s">
        <v>33</v>
      </c>
      <c r="E11" s="64">
        <v>210.5</v>
      </c>
      <c r="F11" s="64"/>
      <c r="G11" s="66"/>
      <c r="K11" s="38" t="s">
        <v>100</v>
      </c>
      <c r="O11" s="40"/>
    </row>
    <row r="12" spans="1:15" ht="12.75">
      <c r="A12" s="76">
        <v>5</v>
      </c>
      <c r="B12" s="75" t="s">
        <v>62</v>
      </c>
      <c r="C12" s="62" t="s">
        <v>63</v>
      </c>
      <c r="D12" s="63" t="s">
        <v>33</v>
      </c>
      <c r="E12" s="64">
        <v>1012</v>
      </c>
      <c r="F12" s="64"/>
      <c r="G12" s="66"/>
      <c r="O12" s="40"/>
    </row>
    <row r="13" spans="1:15" ht="20.25" customHeight="1">
      <c r="A13" s="76">
        <v>6</v>
      </c>
      <c r="B13" s="75" t="s">
        <v>64</v>
      </c>
      <c r="C13" s="62" t="s">
        <v>65</v>
      </c>
      <c r="D13" s="63" t="s">
        <v>33</v>
      </c>
      <c r="E13" s="64">
        <v>210.5</v>
      </c>
      <c r="F13" s="64"/>
      <c r="G13" s="66"/>
      <c r="O13" s="40"/>
    </row>
    <row r="14" spans="1:15" ht="20.25" customHeight="1">
      <c r="A14" s="76">
        <v>7</v>
      </c>
      <c r="B14" s="75" t="s">
        <v>66</v>
      </c>
      <c r="C14" s="62" t="s">
        <v>67</v>
      </c>
      <c r="D14" s="63" t="s">
        <v>68</v>
      </c>
      <c r="E14" s="64">
        <v>605</v>
      </c>
      <c r="F14" s="64"/>
      <c r="G14" s="66"/>
      <c r="O14" s="40"/>
    </row>
    <row r="15" spans="1:15" ht="20.25" customHeight="1">
      <c r="A15" s="76">
        <v>8</v>
      </c>
      <c r="B15" s="75" t="s">
        <v>69</v>
      </c>
      <c r="C15" s="62" t="s">
        <v>70</v>
      </c>
      <c r="D15" s="63" t="s">
        <v>68</v>
      </c>
      <c r="E15" s="64">
        <v>605</v>
      </c>
      <c r="F15" s="64"/>
      <c r="G15" s="66"/>
      <c r="O15" s="40"/>
    </row>
    <row r="16" spans="1:15" ht="20.25" customHeight="1">
      <c r="A16" s="76">
        <v>9</v>
      </c>
      <c r="B16" s="75" t="s">
        <v>71</v>
      </c>
      <c r="C16" s="62" t="s">
        <v>72</v>
      </c>
      <c r="D16" s="63" t="s">
        <v>68</v>
      </c>
      <c r="E16" s="64">
        <v>605</v>
      </c>
      <c r="F16" s="64"/>
      <c r="G16" s="66"/>
      <c r="O16" s="40"/>
    </row>
    <row r="17" spans="1:15" ht="25.5" customHeight="1">
      <c r="A17" s="76">
        <v>10</v>
      </c>
      <c r="B17" s="75" t="s">
        <v>78</v>
      </c>
      <c r="C17" s="62" t="s">
        <v>79</v>
      </c>
      <c r="D17" s="63" t="s">
        <v>33</v>
      </c>
      <c r="E17" s="64">
        <v>1012</v>
      </c>
      <c r="F17" s="64"/>
      <c r="G17" s="66"/>
      <c r="O17" s="40"/>
    </row>
    <row r="18" spans="1:15" ht="21" customHeight="1">
      <c r="A18" s="76">
        <v>11</v>
      </c>
      <c r="B18" s="75" t="s">
        <v>93</v>
      </c>
      <c r="C18" s="62" t="s">
        <v>94</v>
      </c>
      <c r="D18" s="63" t="s">
        <v>68</v>
      </c>
      <c r="E18" s="64">
        <v>350</v>
      </c>
      <c r="F18" s="64"/>
      <c r="G18" s="66"/>
      <c r="O18" s="40"/>
    </row>
    <row r="19" spans="1:15" ht="21" customHeight="1">
      <c r="A19" s="76">
        <v>12</v>
      </c>
      <c r="B19" s="75" t="s">
        <v>95</v>
      </c>
      <c r="C19" s="62" t="s">
        <v>96</v>
      </c>
      <c r="D19" s="63" t="s">
        <v>33</v>
      </c>
      <c r="E19" s="64">
        <v>120</v>
      </c>
      <c r="F19" s="64"/>
      <c r="G19" s="66"/>
      <c r="O19" s="40"/>
    </row>
    <row r="20" spans="1:15" ht="15" customHeight="1">
      <c r="A20" s="76">
        <v>13</v>
      </c>
      <c r="B20" s="75" t="s">
        <v>97</v>
      </c>
      <c r="C20" s="62" t="s">
        <v>98</v>
      </c>
      <c r="D20" s="63" t="s">
        <v>68</v>
      </c>
      <c r="E20" s="64">
        <v>350</v>
      </c>
      <c r="F20" s="64"/>
      <c r="G20" s="66"/>
      <c r="O20" s="40"/>
    </row>
    <row r="21" spans="1:15" ht="16.5" customHeight="1">
      <c r="A21" s="76">
        <v>14</v>
      </c>
      <c r="B21" s="75" t="s">
        <v>76</v>
      </c>
      <c r="C21" s="62" t="s">
        <v>77</v>
      </c>
      <c r="D21" s="63" t="s">
        <v>32</v>
      </c>
      <c r="E21" s="64">
        <v>152</v>
      </c>
      <c r="F21" s="64"/>
      <c r="G21" s="66"/>
      <c r="O21" s="40"/>
    </row>
    <row r="22" spans="1:104" ht="12.75" customHeight="1">
      <c r="A22" s="76">
        <v>15</v>
      </c>
      <c r="B22" s="61" t="s">
        <v>84</v>
      </c>
      <c r="C22" s="62" t="s">
        <v>92</v>
      </c>
      <c r="D22" s="63" t="s">
        <v>33</v>
      </c>
      <c r="E22" s="64">
        <v>1135</v>
      </c>
      <c r="F22" s="64"/>
      <c r="G22" s="67"/>
      <c r="H22" s="84"/>
      <c r="O22" s="40">
        <v>2</v>
      </c>
      <c r="AA22" s="38">
        <v>1</v>
      </c>
      <c r="AB22" s="38">
        <v>1</v>
      </c>
      <c r="AC22" s="38">
        <v>1</v>
      </c>
      <c r="AZ22" s="38">
        <v>1</v>
      </c>
      <c r="BA22" s="38">
        <f>IF(AZ22=1,G22,0)</f>
        <v>0</v>
      </c>
      <c r="BB22" s="38">
        <f>IF(AZ22=2,G22,0)</f>
        <v>0</v>
      </c>
      <c r="BC22" s="38">
        <f>IF(AZ22=3,G22,0)</f>
        <v>0</v>
      </c>
      <c r="BD22" s="38">
        <f>IF(AZ22=4,G22,0)</f>
        <v>0</v>
      </c>
      <c r="BE22" s="38">
        <f>IF(AZ22=5,G22,0)</f>
        <v>0</v>
      </c>
      <c r="CA22" s="41">
        <v>1</v>
      </c>
      <c r="CB22" s="41">
        <v>1</v>
      </c>
      <c r="CZ22" s="38">
        <v>0.0364</v>
      </c>
    </row>
    <row r="23" spans="1:80" ht="12.75">
      <c r="A23" s="76">
        <v>16</v>
      </c>
      <c r="B23" s="61" t="s">
        <v>82</v>
      </c>
      <c r="C23" s="62" t="s">
        <v>83</v>
      </c>
      <c r="D23" s="63" t="s">
        <v>36</v>
      </c>
      <c r="E23" s="64">
        <v>7.9</v>
      </c>
      <c r="F23" s="64"/>
      <c r="G23" s="67"/>
      <c r="H23" s="84"/>
      <c r="O23" s="40"/>
      <c r="CA23" s="41"/>
      <c r="CB23" s="41"/>
    </row>
    <row r="24" spans="1:104" ht="12.75">
      <c r="A24" s="76">
        <v>17</v>
      </c>
      <c r="B24" s="61" t="s">
        <v>80</v>
      </c>
      <c r="C24" s="62" t="s">
        <v>81</v>
      </c>
      <c r="D24" s="63" t="s">
        <v>36</v>
      </c>
      <c r="E24" s="64">
        <v>1.5</v>
      </c>
      <c r="F24" s="64"/>
      <c r="G24" s="67"/>
      <c r="H24" s="84"/>
      <c r="O24" s="40">
        <v>2</v>
      </c>
      <c r="AA24" s="38">
        <v>1</v>
      </c>
      <c r="AB24" s="38">
        <v>1</v>
      </c>
      <c r="AC24" s="38">
        <v>1</v>
      </c>
      <c r="AZ24" s="38">
        <v>1</v>
      </c>
      <c r="BA24" s="38">
        <f>IF(AZ24=1,G24,0)</f>
        <v>0</v>
      </c>
      <c r="BB24" s="38">
        <f>IF(AZ24=2,G24,0)</f>
        <v>0</v>
      </c>
      <c r="BC24" s="38">
        <f>IF(AZ24=3,G24,0)</f>
        <v>0</v>
      </c>
      <c r="BD24" s="38">
        <f>IF(AZ24=4,G24,0)</f>
        <v>0</v>
      </c>
      <c r="BE24" s="38">
        <f>IF(AZ24=5,G24,0)</f>
        <v>0</v>
      </c>
      <c r="CA24" s="41">
        <v>1</v>
      </c>
      <c r="CB24" s="41">
        <v>1</v>
      </c>
      <c r="CZ24" s="38">
        <v>1.05549</v>
      </c>
    </row>
    <row r="25" spans="1:57" ht="12.75">
      <c r="A25" s="68"/>
      <c r="B25" s="69" t="s">
        <v>34</v>
      </c>
      <c r="C25" s="82" t="str">
        <f>CONCATENATE(B10," ",C10)</f>
        <v>221 Komunikace</v>
      </c>
      <c r="D25" s="78"/>
      <c r="E25" s="79"/>
      <c r="F25" s="80"/>
      <c r="G25" s="81"/>
      <c r="O25" s="40">
        <v>4</v>
      </c>
      <c r="BA25" s="42">
        <f>SUM(BA10:BA24)</f>
        <v>0</v>
      </c>
      <c r="BB25" s="42">
        <f>SUM(BB10:BB24)</f>
        <v>0</v>
      </c>
      <c r="BC25" s="42">
        <f>SUM(BC10:BC24)</f>
        <v>0</v>
      </c>
      <c r="BD25" s="42">
        <f>SUM(BD10:BD24)</f>
        <v>0</v>
      </c>
      <c r="BE25" s="42">
        <f>SUM(BE10:BE24)</f>
        <v>0</v>
      </c>
    </row>
    <row r="26" spans="1:15" ht="12.75">
      <c r="A26" s="54" t="s">
        <v>30</v>
      </c>
      <c r="B26" s="55" t="s">
        <v>58</v>
      </c>
      <c r="C26" s="56" t="s">
        <v>59</v>
      </c>
      <c r="D26" s="57"/>
      <c r="E26" s="58"/>
      <c r="F26" s="58"/>
      <c r="G26" s="59"/>
      <c r="O26" s="40">
        <v>1</v>
      </c>
    </row>
    <row r="27" spans="1:80" ht="20.25">
      <c r="A27" s="60">
        <v>18</v>
      </c>
      <c r="B27" s="61" t="s">
        <v>54</v>
      </c>
      <c r="C27" s="62" t="s">
        <v>73</v>
      </c>
      <c r="D27" s="63" t="s">
        <v>55</v>
      </c>
      <c r="E27" s="64">
        <v>220</v>
      </c>
      <c r="F27" s="64"/>
      <c r="G27" s="67"/>
      <c r="O27" s="40"/>
      <c r="CA27" s="41"/>
      <c r="CB27" s="41"/>
    </row>
    <row r="28" spans="1:15" ht="20.25">
      <c r="A28" s="60">
        <v>19</v>
      </c>
      <c r="B28" s="61" t="s">
        <v>74</v>
      </c>
      <c r="C28" s="77" t="s">
        <v>75</v>
      </c>
      <c r="D28" s="63" t="s">
        <v>55</v>
      </c>
      <c r="E28" s="64">
        <v>8</v>
      </c>
      <c r="F28" s="64"/>
      <c r="G28" s="67"/>
      <c r="O28" s="40"/>
    </row>
    <row r="29" spans="1:15" ht="12.75">
      <c r="A29" s="60">
        <v>20</v>
      </c>
      <c r="B29" s="61" t="s">
        <v>89</v>
      </c>
      <c r="C29" s="77" t="s">
        <v>90</v>
      </c>
      <c r="D29" s="83" t="s">
        <v>55</v>
      </c>
      <c r="E29" s="89">
        <v>12</v>
      </c>
      <c r="F29" s="89"/>
      <c r="G29" s="88"/>
      <c r="O29" s="40"/>
    </row>
    <row r="30" spans="1:15" ht="12.75">
      <c r="A30" s="60">
        <v>21</v>
      </c>
      <c r="B30" s="61" t="s">
        <v>43</v>
      </c>
      <c r="C30" s="77" t="s">
        <v>85</v>
      </c>
      <c r="D30" s="83" t="s">
        <v>86</v>
      </c>
      <c r="E30" s="86" t="s">
        <v>86</v>
      </c>
      <c r="F30" s="87"/>
      <c r="G30" s="85"/>
      <c r="O30" s="40"/>
    </row>
    <row r="31" spans="1:15" ht="12.75">
      <c r="A31" s="60">
        <v>22</v>
      </c>
      <c r="B31" s="61" t="s">
        <v>87</v>
      </c>
      <c r="C31" s="77" t="s">
        <v>88</v>
      </c>
      <c r="D31" s="83" t="s">
        <v>86</v>
      </c>
      <c r="E31" s="86" t="s">
        <v>86</v>
      </c>
      <c r="F31" s="87"/>
      <c r="G31" s="85"/>
      <c r="O31" s="40"/>
    </row>
    <row r="32" spans="1:15" ht="12.75">
      <c r="A32" s="68"/>
      <c r="B32" s="69" t="s">
        <v>34</v>
      </c>
      <c r="C32" s="70" t="str">
        <f>CONCATENATE(B26," ",C26)</f>
        <v>231 Plochy a úprava území</v>
      </c>
      <c r="D32" s="78"/>
      <c r="E32" s="79"/>
      <c r="F32" s="80"/>
      <c r="G32" s="81"/>
      <c r="O32" s="40"/>
    </row>
    <row r="33" spans="1:15" ht="12.75">
      <c r="A33" s="54" t="s">
        <v>30</v>
      </c>
      <c r="B33" s="55" t="s">
        <v>37</v>
      </c>
      <c r="C33" s="56" t="s">
        <v>38</v>
      </c>
      <c r="D33" s="57"/>
      <c r="E33" s="58"/>
      <c r="F33" s="58"/>
      <c r="G33" s="59"/>
      <c r="O33" s="40"/>
    </row>
    <row r="34" spans="1:104" ht="12.75">
      <c r="A34" s="60">
        <v>23</v>
      </c>
      <c r="B34" s="61" t="s">
        <v>39</v>
      </c>
      <c r="C34" s="62" t="s">
        <v>40</v>
      </c>
      <c r="D34" s="63" t="s">
        <v>36</v>
      </c>
      <c r="E34" s="64">
        <v>80</v>
      </c>
      <c r="F34" s="64"/>
      <c r="G34" s="67"/>
      <c r="O34" s="40">
        <v>2</v>
      </c>
      <c r="AA34" s="38">
        <v>7</v>
      </c>
      <c r="AB34" s="38">
        <v>1</v>
      </c>
      <c r="AC34" s="38">
        <v>2</v>
      </c>
      <c r="AZ34" s="38">
        <v>1</v>
      </c>
      <c r="BA34" s="38">
        <f>IF(AZ34=1,G34,0)</f>
        <v>0</v>
      </c>
      <c r="BB34" s="38">
        <f>IF(AZ34=2,G34,0)</f>
        <v>0</v>
      </c>
      <c r="BC34" s="38">
        <f>IF(AZ34=3,G34,0)</f>
        <v>0</v>
      </c>
      <c r="BD34" s="38">
        <f>IF(AZ34=4,G34,0)</f>
        <v>0</v>
      </c>
      <c r="BE34" s="38">
        <f>IF(AZ34=5,G34,0)</f>
        <v>0</v>
      </c>
      <c r="CA34" s="41">
        <v>7</v>
      </c>
      <c r="CB34" s="41">
        <v>1</v>
      </c>
      <c r="CZ34" s="38">
        <v>0</v>
      </c>
    </row>
    <row r="35" spans="1:57" ht="12.75">
      <c r="A35" s="68"/>
      <c r="B35" s="69" t="s">
        <v>34</v>
      </c>
      <c r="C35" s="70" t="str">
        <f>CONCATENATE(B33," ",C33)</f>
        <v>99 Staveništní přesun hmot</v>
      </c>
      <c r="D35" s="71"/>
      <c r="E35" s="72"/>
      <c r="F35" s="73"/>
      <c r="G35" s="74"/>
      <c r="O35" s="40">
        <v>4</v>
      </c>
      <c r="BA35" s="42">
        <f>SUM(BA26:BA34)</f>
        <v>0</v>
      </c>
      <c r="BB35" s="42">
        <f>SUM(BB26:BB34)</f>
        <v>0</v>
      </c>
      <c r="BC35" s="42">
        <f>SUM(BC26:BC34)</f>
        <v>0</v>
      </c>
      <c r="BD35" s="42">
        <f>SUM(BD26:BD34)</f>
        <v>0</v>
      </c>
      <c r="BE35" s="42">
        <f>SUM(BE26:BE34)</f>
        <v>0</v>
      </c>
    </row>
    <row r="36" spans="1:15" ht="12.75">
      <c r="A36" s="54" t="s">
        <v>30</v>
      </c>
      <c r="B36" s="55" t="s">
        <v>41</v>
      </c>
      <c r="C36" s="56" t="s">
        <v>42</v>
      </c>
      <c r="D36" s="57"/>
      <c r="E36" s="58"/>
      <c r="F36" s="58"/>
      <c r="G36" s="59"/>
      <c r="O36" s="40">
        <v>1</v>
      </c>
    </row>
    <row r="37" spans="1:104" ht="20.25">
      <c r="A37" s="60">
        <v>24</v>
      </c>
      <c r="B37" s="61" t="s">
        <v>43</v>
      </c>
      <c r="C37" s="62" t="s">
        <v>44</v>
      </c>
      <c r="D37" s="63" t="s">
        <v>45</v>
      </c>
      <c r="E37" s="64">
        <v>270</v>
      </c>
      <c r="F37" s="64"/>
      <c r="G37" s="67"/>
      <c r="O37" s="40">
        <v>2</v>
      </c>
      <c r="AA37" s="38">
        <v>1</v>
      </c>
      <c r="AB37" s="38">
        <v>7</v>
      </c>
      <c r="AC37" s="38">
        <v>7</v>
      </c>
      <c r="AZ37" s="38">
        <v>2</v>
      </c>
      <c r="BA37" s="38">
        <f>IF(AZ37=1,G37,0)</f>
        <v>0</v>
      </c>
      <c r="BB37" s="38">
        <f>IF(AZ37=2,G37,0)</f>
        <v>0</v>
      </c>
      <c r="BC37" s="38">
        <f>IF(AZ37=3,G37,0)</f>
        <v>0</v>
      </c>
      <c r="BD37" s="38">
        <f>IF(AZ37=4,G37,0)</f>
        <v>0</v>
      </c>
      <c r="BE37" s="38">
        <f>IF(AZ37=5,G37,0)</f>
        <v>0</v>
      </c>
      <c r="CA37" s="41">
        <v>1</v>
      </c>
      <c r="CB37" s="41">
        <v>7</v>
      </c>
      <c r="CZ37" s="38">
        <v>6E-05</v>
      </c>
    </row>
    <row r="38" spans="1:57" ht="12.75">
      <c r="A38" s="68"/>
      <c r="B38" s="69" t="s">
        <v>34</v>
      </c>
      <c r="C38" s="70" t="str">
        <f>CONCATENATE(B36," ",C36)</f>
        <v>767 Konstrukce zámečnické</v>
      </c>
      <c r="D38" s="71"/>
      <c r="E38" s="72"/>
      <c r="F38" s="73"/>
      <c r="G38" s="74"/>
      <c r="O38" s="40">
        <v>4</v>
      </c>
      <c r="BA38" s="42">
        <f>SUM(BA36:BA37)</f>
        <v>0</v>
      </c>
      <c r="BB38" s="42">
        <f>SUM(BB36:BB37)</f>
        <v>0</v>
      </c>
      <c r="BC38" s="42">
        <f>SUM(BC36:BC37)</f>
        <v>0</v>
      </c>
      <c r="BD38" s="42">
        <f>SUM(BD36:BD37)</f>
        <v>0</v>
      </c>
      <c r="BE38" s="42">
        <f>SUM(BE36:BE37)</f>
        <v>0</v>
      </c>
    </row>
    <row r="39" spans="1:7" ht="12.75">
      <c r="A39" s="50"/>
      <c r="B39" s="50"/>
      <c r="C39" s="50"/>
      <c r="D39" s="50"/>
      <c r="E39" s="50"/>
      <c r="F39" s="50"/>
      <c r="G39" s="50"/>
    </row>
    <row r="40" spans="1:8" ht="12.75">
      <c r="A40" s="68"/>
      <c r="B40" s="69" t="s">
        <v>34</v>
      </c>
      <c r="C40" s="17" t="s">
        <v>99</v>
      </c>
      <c r="D40" s="18"/>
      <c r="E40" s="16"/>
      <c r="F40" s="73"/>
      <c r="G40" s="90"/>
      <c r="H40" s="91" t="s">
        <v>91</v>
      </c>
    </row>
    <row r="41" ht="12.75">
      <c r="E41" s="38"/>
    </row>
    <row r="42" ht="12.75">
      <c r="E42" s="38"/>
    </row>
    <row r="43" ht="12.75">
      <c r="E43" s="38"/>
    </row>
    <row r="44" ht="12.75">
      <c r="E44" s="38"/>
    </row>
    <row r="45" ht="12.75">
      <c r="E45" s="38"/>
    </row>
    <row r="46" ht="12.75">
      <c r="E46" s="38"/>
    </row>
    <row r="47" ht="12.75">
      <c r="E47" s="38"/>
    </row>
    <row r="48" ht="12.75">
      <c r="E48" s="38"/>
    </row>
    <row r="49" ht="12.75">
      <c r="E49" s="38"/>
    </row>
    <row r="50" ht="12.75">
      <c r="E50" s="38"/>
    </row>
    <row r="51" ht="12.75">
      <c r="E51" s="38"/>
    </row>
    <row r="52" ht="12.75">
      <c r="E52" s="38"/>
    </row>
    <row r="53" ht="12.75">
      <c r="E53" s="38"/>
    </row>
    <row r="54" ht="12.75">
      <c r="E54" s="38"/>
    </row>
    <row r="55" ht="12.75">
      <c r="E55" s="38"/>
    </row>
    <row r="56" ht="12.75">
      <c r="E56" s="38"/>
    </row>
    <row r="57" ht="12.75">
      <c r="E57" s="38"/>
    </row>
    <row r="58" ht="12.75">
      <c r="E58" s="38"/>
    </row>
    <row r="59" ht="12.75">
      <c r="E59" s="38"/>
    </row>
    <row r="60" ht="12.75">
      <c r="E60" s="38"/>
    </row>
    <row r="61" spans="1:7" ht="12.75">
      <c r="A61" s="43"/>
      <c r="B61" s="43"/>
      <c r="C61" s="43"/>
      <c r="D61" s="43"/>
      <c r="E61" s="43"/>
      <c r="F61" s="43"/>
      <c r="G61" s="43"/>
    </row>
    <row r="62" spans="1:7" ht="12.75">
      <c r="A62" s="43"/>
      <c r="B62" s="43"/>
      <c r="C62" s="43"/>
      <c r="D62" s="43"/>
      <c r="E62" s="43"/>
      <c r="F62" s="43"/>
      <c r="G62" s="43"/>
    </row>
    <row r="63" spans="1:7" ht="12.75">
      <c r="A63" s="43"/>
      <c r="B63" s="43"/>
      <c r="C63" s="43"/>
      <c r="D63" s="43"/>
      <c r="E63" s="43"/>
      <c r="F63" s="43"/>
      <c r="G63" s="43"/>
    </row>
    <row r="64" spans="1:7" ht="12.75">
      <c r="A64" s="43"/>
      <c r="B64" s="43"/>
      <c r="C64" s="43"/>
      <c r="D64" s="43"/>
      <c r="E64" s="43"/>
      <c r="F64" s="43"/>
      <c r="G64" s="43"/>
    </row>
    <row r="65" ht="12.75">
      <c r="E65" s="38"/>
    </row>
    <row r="66" ht="12.75">
      <c r="E66" s="38"/>
    </row>
    <row r="67" ht="12.75">
      <c r="E67" s="38"/>
    </row>
    <row r="68" ht="12.75">
      <c r="E68" s="38"/>
    </row>
    <row r="69" ht="12.75">
      <c r="E69" s="38"/>
    </row>
    <row r="70" ht="12.75">
      <c r="E70" s="38"/>
    </row>
    <row r="71" ht="12.75">
      <c r="E71" s="38"/>
    </row>
    <row r="72" ht="12.75">
      <c r="E72" s="38"/>
    </row>
    <row r="73" ht="12.75">
      <c r="E73" s="38"/>
    </row>
    <row r="74" ht="12.75">
      <c r="E74" s="38"/>
    </row>
    <row r="75" ht="12.75">
      <c r="E75" s="38"/>
    </row>
    <row r="76" ht="12.75">
      <c r="E76" s="38"/>
    </row>
    <row r="77" ht="12.75">
      <c r="E77" s="38"/>
    </row>
    <row r="78" ht="12.75">
      <c r="E78" s="38"/>
    </row>
    <row r="79" ht="12.75">
      <c r="E79" s="38"/>
    </row>
    <row r="80" ht="12.75">
      <c r="E80" s="38"/>
    </row>
    <row r="81" ht="12.75">
      <c r="E81" s="38"/>
    </row>
    <row r="82" ht="12.75">
      <c r="E82" s="38"/>
    </row>
    <row r="83" ht="12.75">
      <c r="E83" s="38"/>
    </row>
    <row r="84" ht="12.75">
      <c r="E84" s="38"/>
    </row>
    <row r="85" ht="12.75">
      <c r="E85" s="38"/>
    </row>
    <row r="86" ht="12.75">
      <c r="E86" s="38"/>
    </row>
    <row r="87" ht="12.75">
      <c r="E87" s="38"/>
    </row>
    <row r="88" ht="12.75">
      <c r="E88" s="38"/>
    </row>
    <row r="89" ht="12.75">
      <c r="E89" s="38"/>
    </row>
    <row r="90" ht="12.75">
      <c r="E90" s="38"/>
    </row>
    <row r="91" ht="12.75">
      <c r="E91" s="38"/>
    </row>
    <row r="92" ht="12.75">
      <c r="E92" s="38"/>
    </row>
    <row r="93" ht="12.75">
      <c r="E93" s="38"/>
    </row>
    <row r="94" ht="12.75">
      <c r="E94" s="38"/>
    </row>
    <row r="95" ht="12.75">
      <c r="E95" s="38"/>
    </row>
    <row r="96" spans="1:2" ht="12.75">
      <c r="A96" s="44"/>
      <c r="B96" s="44"/>
    </row>
    <row r="97" spans="1:7" ht="12.75">
      <c r="A97" s="43"/>
      <c r="B97" s="43"/>
      <c r="C97" s="45"/>
      <c r="D97" s="45"/>
      <c r="E97" s="46"/>
      <c r="F97" s="45"/>
      <c r="G97" s="47"/>
    </row>
    <row r="98" spans="1:7" ht="12.75">
      <c r="A98" s="48"/>
      <c r="B98" s="48"/>
      <c r="C98" s="43"/>
      <c r="D98" s="43"/>
      <c r="E98" s="49"/>
      <c r="F98" s="43"/>
      <c r="G98" s="43"/>
    </row>
    <row r="99" spans="1:7" ht="12.75">
      <c r="A99" s="43"/>
      <c r="B99" s="43"/>
      <c r="C99" s="43"/>
      <c r="D99" s="43"/>
      <c r="E99" s="49"/>
      <c r="F99" s="43"/>
      <c r="G99" s="43"/>
    </row>
    <row r="100" spans="1:7" ht="12.75">
      <c r="A100" s="43"/>
      <c r="B100" s="43"/>
      <c r="C100" s="43"/>
      <c r="D100" s="43"/>
      <c r="E100" s="49"/>
      <c r="F100" s="43"/>
      <c r="G100" s="43"/>
    </row>
    <row r="101" spans="1:7" ht="12.75">
      <c r="A101" s="43"/>
      <c r="B101" s="43"/>
      <c r="C101" s="43"/>
      <c r="D101" s="43"/>
      <c r="E101" s="49"/>
      <c r="F101" s="43"/>
      <c r="G101" s="43"/>
    </row>
    <row r="102" spans="1:7" ht="12.75">
      <c r="A102" s="43"/>
      <c r="B102" s="43"/>
      <c r="C102" s="43"/>
      <c r="D102" s="43"/>
      <c r="E102" s="49"/>
      <c r="F102" s="43"/>
      <c r="G102" s="43"/>
    </row>
    <row r="103" spans="1:7" ht="12.75">
      <c r="A103" s="43"/>
      <c r="B103" s="43"/>
      <c r="C103" s="43"/>
      <c r="D103" s="43"/>
      <c r="E103" s="49"/>
      <c r="F103" s="43"/>
      <c r="G103" s="43"/>
    </row>
    <row r="104" spans="1:7" ht="12.75">
      <c r="A104" s="43"/>
      <c r="B104" s="43"/>
      <c r="C104" s="43"/>
      <c r="D104" s="43"/>
      <c r="E104" s="49"/>
      <c r="F104" s="43"/>
      <c r="G104" s="43"/>
    </row>
    <row r="105" spans="1:7" ht="12.75">
      <c r="A105" s="43"/>
      <c r="B105" s="43"/>
      <c r="C105" s="43"/>
      <c r="D105" s="43"/>
      <c r="E105" s="49"/>
      <c r="F105" s="43"/>
      <c r="G105" s="43"/>
    </row>
    <row r="106" spans="1:7" ht="12.75">
      <c r="A106" s="43"/>
      <c r="B106" s="43"/>
      <c r="C106" s="43"/>
      <c r="D106" s="43"/>
      <c r="E106" s="49"/>
      <c r="F106" s="43"/>
      <c r="G106" s="43"/>
    </row>
    <row r="107" spans="1:7" ht="12.75">
      <c r="A107" s="43"/>
      <c r="B107" s="43"/>
      <c r="C107" s="43"/>
      <c r="D107" s="43"/>
      <c r="E107" s="49"/>
      <c r="F107" s="43"/>
      <c r="G107" s="43"/>
    </row>
    <row r="108" spans="1:7" ht="12.75">
      <c r="A108" s="43"/>
      <c r="B108" s="43"/>
      <c r="C108" s="43"/>
      <c r="D108" s="43"/>
      <c r="E108" s="49"/>
      <c r="F108" s="43"/>
      <c r="G108" s="43"/>
    </row>
    <row r="109" spans="1:7" ht="12.75">
      <c r="A109" s="43"/>
      <c r="B109" s="43"/>
      <c r="C109" s="43"/>
      <c r="D109" s="43"/>
      <c r="E109" s="49"/>
      <c r="F109" s="43"/>
      <c r="G109" s="43"/>
    </row>
    <row r="110" spans="1:7" ht="12.75">
      <c r="A110" s="43"/>
      <c r="B110" s="43"/>
      <c r="C110" s="43"/>
      <c r="D110" s="43"/>
      <c r="E110" s="49"/>
      <c r="F110" s="43"/>
      <c r="G110" s="43"/>
    </row>
  </sheetData>
  <sheetProtection selectLockedCells="1" selectUnlockedCells="1"/>
  <mergeCells count="3">
    <mergeCell ref="A1:G1"/>
    <mergeCell ref="A2:B2"/>
    <mergeCell ref="A3:B3"/>
  </mergeCells>
  <printOptions/>
  <pageMargins left="0.5902777777777778" right="0.39375" top="0.8861111111111111" bottom="1.140972222222222" header="0.5118055555555555" footer="0.5118055555555555"/>
  <pageSetup horizontalDpi="300" verticalDpi="300" orientation="portrait" pageOrder="overThenDown" paperSize="9" r:id="rId1"/>
  <headerFooter alignWithMargins="0">
    <oddFooter>&amp;L&amp;9Zpracováno programem &amp;"-,Běžné"BUILDpower,  © RTS, a.s.&amp;R&amp;"Arial1,Běžné"&amp;10Strana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umc049</cp:lastModifiedBy>
  <cp:lastPrinted>2018-04-10T21:03:18Z</cp:lastPrinted>
  <dcterms:created xsi:type="dcterms:W3CDTF">2017-09-09T13:30:28Z</dcterms:created>
  <dcterms:modified xsi:type="dcterms:W3CDTF">2018-04-16T07:45:55Z</dcterms:modified>
  <cp:category/>
  <cp:version/>
  <cp:contentType/>
  <cp:contentStatus/>
</cp:coreProperties>
</file>